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domdl\Downloads\"/>
    </mc:Choice>
  </mc:AlternateContent>
  <xr:revisionPtr revIDLastSave="0" documentId="13_ncr:1_{FC1D217C-D6FA-45D6-8639-233186A070BB}" xr6:coauthVersionLast="46" xr6:coauthVersionMax="46" xr10:uidLastSave="{00000000-0000-0000-0000-000000000000}"/>
  <bookViews>
    <workbookView xWindow="1116" yWindow="1116" windowWidth="17280" windowHeight="8640" activeTab="1" xr2:uid="{00000000-000D-0000-FFFF-FFFF00000000}"/>
  </bookViews>
  <sheets>
    <sheet name="4 квартал" sheetId="4" r:id="rId1"/>
    <sheet name="Год 2020 г." sheetId="5" r:id="rId2"/>
  </sheets>
  <definedNames>
    <definedName name="_xlnm.Print_Area" localSheetId="0">'4 квартал'!$A$2:$D$3</definedName>
    <definedName name="_xlnm.Print_Area" localSheetId="1">'Год 2020 г.'!$A$2:$D$3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5" l="1"/>
  <c r="C7" i="5"/>
  <c r="C41" i="5"/>
  <c r="C7" i="4"/>
  <c r="C42" i="4"/>
  <c r="C32" i="4" l="1"/>
  <c r="C32" i="5" l="1"/>
  <c r="D59" i="5"/>
  <c r="D54" i="5"/>
  <c r="C35" i="5"/>
  <c r="C29" i="5"/>
  <c r="C6" i="5" s="1"/>
  <c r="D53" i="4"/>
  <c r="D48" i="4"/>
  <c r="C38" i="4"/>
  <c r="C29" i="4"/>
  <c r="C26" i="4"/>
  <c r="D53" i="5" l="1"/>
  <c r="C6" i="4"/>
  <c r="D47" i="4"/>
</calcChain>
</file>

<file path=xl/sharedStrings.xml><?xml version="1.0" encoding="utf-8"?>
<sst xmlns="http://schemas.openxmlformats.org/spreadsheetml/2006/main" count="254" uniqueCount="130">
  <si>
    <t>Отчет о деятельности ЧООО Центр поддержки семьи, материнства и детства «ДОМ ДЛЯ МАМЫ»</t>
  </si>
  <si>
    <t>Расходная  часть</t>
  </si>
  <si>
    <t>№ п.п.</t>
  </si>
  <si>
    <t>Вид расхода</t>
  </si>
  <si>
    <t>Руб.</t>
  </si>
  <si>
    <t>Единицы</t>
  </si>
  <si>
    <t>1.</t>
  </si>
  <si>
    <t>Денежные средства (руб):</t>
  </si>
  <si>
    <t>1.1.</t>
  </si>
  <si>
    <t>Административные расходы на функционирование офиса:</t>
  </si>
  <si>
    <t>1.1.1.</t>
  </si>
  <si>
    <t>Электричество</t>
  </si>
  <si>
    <t>1.1.2.</t>
  </si>
  <si>
    <t>Отопление</t>
  </si>
  <si>
    <t>1.1.3.</t>
  </si>
  <si>
    <t>Интернет и телефон</t>
  </si>
  <si>
    <t>1.1.4.</t>
  </si>
  <si>
    <t>Вода</t>
  </si>
  <si>
    <t>1.1.5.</t>
  </si>
  <si>
    <t>1.1.6.</t>
  </si>
  <si>
    <t>Хозяйственные и канцелярские расходы</t>
  </si>
  <si>
    <t>1.1.7.</t>
  </si>
  <si>
    <t>1.1.8.</t>
  </si>
  <si>
    <t>Почтово-телеграфные услуги</t>
  </si>
  <si>
    <t>1.1.9.</t>
  </si>
  <si>
    <t>1.1.10.</t>
  </si>
  <si>
    <t>Оплата профессиональных услуг:</t>
  </si>
  <si>
    <t>Поддержание сайта и тех. обслуживание</t>
  </si>
  <si>
    <t>Оказание бухгалтерских услуг</t>
  </si>
  <si>
    <t>Оказание юридических услуг</t>
  </si>
  <si>
    <t>1.1.11.</t>
  </si>
  <si>
    <t>Оплата банковских услуг</t>
  </si>
  <si>
    <t>1.1.12.</t>
  </si>
  <si>
    <t>Прочие расходы</t>
  </si>
  <si>
    <t>1.2.</t>
  </si>
  <si>
    <t>Возмещение расходов волонтеров:</t>
  </si>
  <si>
    <t>1.2.1.</t>
  </si>
  <si>
    <t>Проезд</t>
  </si>
  <si>
    <t>1.2.2.</t>
  </si>
  <si>
    <t>Питание</t>
  </si>
  <si>
    <t>1.3.</t>
  </si>
  <si>
    <t>1.3.1.</t>
  </si>
  <si>
    <t>Типографские услуги</t>
  </si>
  <si>
    <t>1.3.2.</t>
  </si>
  <si>
    <t>Реклама в СМИ</t>
  </si>
  <si>
    <t>1.4.</t>
  </si>
  <si>
    <t>Расходы на содержание приюта:</t>
  </si>
  <si>
    <t>1.4.1.</t>
  </si>
  <si>
    <t>1.4.2.</t>
  </si>
  <si>
    <t>Интернет</t>
  </si>
  <si>
    <t>1.4.3.</t>
  </si>
  <si>
    <t>Коммунальные услуги</t>
  </si>
  <si>
    <t>1.4.4.</t>
  </si>
  <si>
    <t>1.4.5.</t>
  </si>
  <si>
    <t>Газ</t>
  </si>
  <si>
    <t>1.5.</t>
  </si>
  <si>
    <t>Целевые пожертвования по соглашению с Благополучателями</t>
  </si>
  <si>
    <t>1.5.1.</t>
  </si>
  <si>
    <t>1.5.2.</t>
  </si>
  <si>
    <t>1.5.3.</t>
  </si>
  <si>
    <t>1.6.</t>
  </si>
  <si>
    <t>Приобретение по возмездным договорам:</t>
  </si>
  <si>
    <t>1.6.1.</t>
  </si>
  <si>
    <t>Продукты питания</t>
  </si>
  <si>
    <t>1.6.2.</t>
  </si>
  <si>
    <t>Средства гигиены, бытовая химия</t>
  </si>
  <si>
    <t>2.</t>
  </si>
  <si>
    <t>В натуральном виде без денежной оценки (единиц)</t>
  </si>
  <si>
    <t>2.1.</t>
  </si>
  <si>
    <t>Имущество</t>
  </si>
  <si>
    <t>2.1.2.</t>
  </si>
  <si>
    <t>2.1.3.</t>
  </si>
  <si>
    <t>Одежда и обувь</t>
  </si>
  <si>
    <t>2.1.4.</t>
  </si>
  <si>
    <t>Детские товары и мебель б/у</t>
  </si>
  <si>
    <t>Средства гигиены и наборы бытовой химии</t>
  </si>
  <si>
    <t>2.2.</t>
  </si>
  <si>
    <t>Услуги, оказанные Центром:</t>
  </si>
  <si>
    <t>2.2.1.</t>
  </si>
  <si>
    <t>Консультирование на личном приеме:</t>
  </si>
  <si>
    <t>2.2.1.1.</t>
  </si>
  <si>
    <t>Психолога</t>
  </si>
  <si>
    <t>2.2.1.2.</t>
  </si>
  <si>
    <t>Юриста</t>
  </si>
  <si>
    <t>2.2.1.3.</t>
  </si>
  <si>
    <t>Медработника</t>
  </si>
  <si>
    <t>2.2.2.</t>
  </si>
  <si>
    <t>Консультирование по телефону:</t>
  </si>
  <si>
    <t>2.2.2.1.</t>
  </si>
  <si>
    <t>2.2.2.2.</t>
  </si>
  <si>
    <t>2.2.2.3.</t>
  </si>
  <si>
    <t>Просветительская деятельность:</t>
  </si>
  <si>
    <t xml:space="preserve">код договора № </t>
  </si>
  <si>
    <t>1.1.13.</t>
  </si>
  <si>
    <t>1.1.14.</t>
  </si>
  <si>
    <t>ООО Управляющая компания "ПА-чин"</t>
  </si>
  <si>
    <t>Оплата профессиональных услуг</t>
  </si>
  <si>
    <t>Арендная плата (за счет средств БФ "Ключ")</t>
  </si>
  <si>
    <t>1.1.15.</t>
  </si>
  <si>
    <t>1.1.16.</t>
  </si>
  <si>
    <t>Содержание аппарата управления (за счет средств БФ "Ключ")</t>
  </si>
  <si>
    <t>Электроэнергия</t>
  </si>
  <si>
    <t>Расходы на приобретение оборудования и инвентаря (за счет средств БФ "Ключ")</t>
  </si>
  <si>
    <t>Содержание аппарата управления (за счет средств Президентского гранта)</t>
  </si>
  <si>
    <t xml:space="preserve">Расходы на приобретение оборудования и инвентаря </t>
  </si>
  <si>
    <t>Продукты питания (за счет средств БФ "Ключ")</t>
  </si>
  <si>
    <t>Расходы на проведение мероприятия</t>
  </si>
  <si>
    <t>Продукты питания (за счет средств Президентского гранта)</t>
  </si>
  <si>
    <t>1.6.3.</t>
  </si>
  <si>
    <t>1.6.4.</t>
  </si>
  <si>
    <t>Транспортные расходы (за счет средств Президентского гранта)</t>
  </si>
  <si>
    <t xml:space="preserve"> 4 Квартал 2020 г. </t>
  </si>
  <si>
    <t>Транспортные расходы (за счет средств Губернаторского гранта)</t>
  </si>
  <si>
    <t>Содержание аппарата управления (за счет средств Губернаторского гранта)</t>
  </si>
  <si>
    <t>Оплата профессиональных услуг (за счет средств Президентского гранта)</t>
  </si>
  <si>
    <t xml:space="preserve"> 2020 г. </t>
  </si>
  <si>
    <t>1.1.17.</t>
  </si>
  <si>
    <t>1.1.18.</t>
  </si>
  <si>
    <t xml:space="preserve">Продукты питания </t>
  </si>
  <si>
    <t>Средства гигиены, бытовая химия (за счет средств Президентского гранта)</t>
  </si>
  <si>
    <t>Продукты питания,  (за счет средств Президентского гранта)</t>
  </si>
  <si>
    <t>1.6.5.</t>
  </si>
  <si>
    <t>Средства гигиены, бытовая химия  (за счет средств Президентского гранта)</t>
  </si>
  <si>
    <t>1.6.6.</t>
  </si>
  <si>
    <t>1.6.7.</t>
  </si>
  <si>
    <t>2.1.1.</t>
  </si>
  <si>
    <t>Проживание в приюте                                                                                              15 чел.</t>
  </si>
  <si>
    <t xml:space="preserve">Количество фактов обслуживания семей                                                       17862 чел.                                                     </t>
  </si>
  <si>
    <t>Проживание в приюте                                                                                              54чел.</t>
  </si>
  <si>
    <t xml:space="preserve">Количество фактов обслуживания семей                                                       45218 чел.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</si>
</sst>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name val="Calibri"/>
    </font>
    <font>
      <b/>
      <sz val="11"/>
      <color rgb="FF000000"/>
      <name val="Calibri"/>
      <charset val="204"/>
    </font>
    <font>
      <sz val="11"/>
      <color rgb="FF000000"/>
      <name val="Calibri"/>
    </font>
    <font>
      <b/>
      <sz val="12"/>
      <color rgb="FF000000"/>
      <name val="Calibri"/>
      <charset val="204"/>
    </font>
    <font>
      <sz val="11"/>
      <color rgb="FF000000"/>
      <name val="Calibri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3">
    <xf numFmtId="0" fontId="0" fillId="0" borderId="0" xfId="0"/>
    <xf numFmtId="0" fontId="1" fillId="0" borderId="0" xfId="1">
      <alignment vertical="center"/>
    </xf>
    <xf numFmtId="2" fontId="3" fillId="0" borderId="0" xfId="1" applyNumberFormat="1" applyFont="1" applyAlignment="1"/>
    <xf numFmtId="0" fontId="2" fillId="2" borderId="1" xfId="1" applyNumberFormat="1" applyFont="1" applyFill="1" applyBorder="1" applyAlignment="1">
      <alignment horizontal="left"/>
    </xf>
    <xf numFmtId="0" fontId="2" fillId="2" borderId="1" xfId="1" applyFont="1" applyFill="1" applyBorder="1" applyAlignment="1"/>
    <xf numFmtId="2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/>
    <xf numFmtId="0" fontId="3" fillId="3" borderId="1" xfId="1" applyNumberFormat="1" applyFont="1" applyFill="1" applyBorder="1" applyAlignment="1"/>
    <xf numFmtId="0" fontId="3" fillId="3" borderId="1" xfId="1" applyFont="1" applyFill="1" applyBorder="1" applyAlignment="1"/>
    <xf numFmtId="2" fontId="3" fillId="3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Border="1" applyAlignment="1"/>
    <xf numFmtId="0" fontId="3" fillId="0" borderId="1" xfId="1" applyFont="1" applyBorder="1" applyAlignment="1"/>
    <xf numFmtId="2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Fill="1" applyBorder="1" applyAlignment="1"/>
    <xf numFmtId="0" fontId="3" fillId="0" borderId="1" xfId="1" applyFont="1" applyFill="1" applyBorder="1" applyAlignment="1"/>
    <xf numFmtId="2" fontId="3" fillId="0" borderId="1" xfId="1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/>
    <xf numFmtId="2" fontId="3" fillId="0" borderId="1" xfId="1" applyNumberFormat="1" applyFont="1" applyBorder="1" applyAlignment="1"/>
    <xf numFmtId="0" fontId="2" fillId="2" borderId="1" xfId="1" applyNumberFormat="1" applyFont="1" applyFill="1" applyBorder="1" applyAlignment="1"/>
    <xf numFmtId="0" fontId="2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/>
    <xf numFmtId="0" fontId="5" fillId="3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NumberFormat="1" applyFont="1" applyAlignment="1"/>
    <xf numFmtId="2" fontId="6" fillId="0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2" fontId="1" fillId="0" borderId="0" xfId="1" applyNumberFormat="1">
      <alignment vertical="center"/>
    </xf>
    <xf numFmtId="0" fontId="7" fillId="0" borderId="1" xfId="1" applyFont="1" applyBorder="1" applyAlignment="1"/>
    <xf numFmtId="0" fontId="7" fillId="0" borderId="1" xfId="1" applyNumberFormat="1" applyFont="1" applyBorder="1" applyAlignment="1"/>
    <xf numFmtId="0" fontId="6" fillId="0" borderId="0" xfId="1" applyFont="1">
      <alignment vertical="center"/>
    </xf>
    <xf numFmtId="0" fontId="7" fillId="0" borderId="1" xfId="1" applyFont="1" applyBorder="1" applyAlignment="1">
      <alignment wrapText="1"/>
    </xf>
    <xf numFmtId="0" fontId="7" fillId="0" borderId="1" xfId="1" applyNumberFormat="1" applyFont="1" applyBorder="1" applyAlignment="1">
      <alignment vertical="center"/>
    </xf>
    <xf numFmtId="0" fontId="7" fillId="0" borderId="1" xfId="1" applyFont="1" applyFill="1" applyBorder="1" applyAlignment="1"/>
    <xf numFmtId="0" fontId="1" fillId="0" borderId="0" xfId="1" applyFill="1">
      <alignment vertical="center"/>
    </xf>
    <xf numFmtId="2" fontId="7" fillId="0" borderId="1" xfId="1" applyNumberFormat="1" applyFont="1" applyBorder="1" applyAlignment="1"/>
    <xf numFmtId="0" fontId="7" fillId="0" borderId="1" xfId="1" applyFont="1" applyFill="1" applyBorder="1" applyAlignment="1">
      <alignment wrapText="1"/>
    </xf>
    <xf numFmtId="2" fontId="7" fillId="0" borderId="1" xfId="1" applyNumberFormat="1" applyFont="1" applyBorder="1" applyAlignment="1">
      <alignment horizontal="left" vertical="center"/>
    </xf>
    <xf numFmtId="0" fontId="2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2" fontId="6" fillId="4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66"/>
  <sheetViews>
    <sheetView topLeftCell="A53" workbookViewId="0">
      <selection activeCell="B66" sqref="B66"/>
    </sheetView>
  </sheetViews>
  <sheetFormatPr defaultColWidth="9" defaultRowHeight="14.4" x14ac:dyDescent="0.3"/>
  <cols>
    <col min="1" max="1" width="10.44140625" style="25" customWidth="1"/>
    <col min="2" max="2" width="68.44140625" style="1" customWidth="1"/>
    <col min="3" max="3" width="10.33203125" style="1" customWidth="1"/>
    <col min="4" max="4" width="14.33203125" style="1" customWidth="1"/>
    <col min="5" max="5" width="9" style="1"/>
    <col min="6" max="6" width="9.44140625" style="1" customWidth="1"/>
    <col min="7" max="7" width="11.77734375" style="1" customWidth="1"/>
    <col min="8" max="9" width="10" style="1" customWidth="1"/>
    <col min="10" max="10" width="11.109375" style="1" customWidth="1"/>
    <col min="11" max="253" width="10" style="1" customWidth="1"/>
    <col min="254" max="16384" width="9" style="1"/>
  </cols>
  <sheetData>
    <row r="2" spans="1:7" x14ac:dyDescent="0.3">
      <c r="A2" s="39" t="s">
        <v>0</v>
      </c>
      <c r="B2" s="39"/>
      <c r="C2" s="39"/>
      <c r="D2" s="39"/>
    </row>
    <row r="3" spans="1:7" x14ac:dyDescent="0.3">
      <c r="A3" s="39" t="s">
        <v>111</v>
      </c>
      <c r="B3" s="39"/>
      <c r="C3" s="39"/>
      <c r="D3" s="39"/>
      <c r="F3" s="2"/>
    </row>
    <row r="4" spans="1:7" ht="15.6" x14ac:dyDescent="0.3">
      <c r="A4" s="40" t="s">
        <v>1</v>
      </c>
      <c r="B4" s="40"/>
      <c r="C4" s="40"/>
      <c r="D4" s="40"/>
    </row>
    <row r="5" spans="1:7" x14ac:dyDescent="0.3">
      <c r="A5" s="27" t="s">
        <v>2</v>
      </c>
      <c r="B5" s="27" t="s">
        <v>3</v>
      </c>
      <c r="C5" s="27" t="s">
        <v>4</v>
      </c>
      <c r="D5" s="27" t="s">
        <v>5</v>
      </c>
    </row>
    <row r="6" spans="1:7" x14ac:dyDescent="0.3">
      <c r="A6" s="3" t="s">
        <v>6</v>
      </c>
      <c r="B6" s="4" t="s">
        <v>7</v>
      </c>
      <c r="C6" s="5">
        <f>C7+C26+C29+C32+C38+C42</f>
        <v>1147109.51</v>
      </c>
      <c r="D6" s="6"/>
    </row>
    <row r="7" spans="1:7" x14ac:dyDescent="0.3">
      <c r="A7" s="7" t="s">
        <v>8</v>
      </c>
      <c r="B7" s="8" t="s">
        <v>9</v>
      </c>
      <c r="C7" s="9">
        <f>C8+C9+C10+C11+C12+C13+C14+C15+C17+C22+C21+C24+C23+C16+C20</f>
        <v>973142.79</v>
      </c>
      <c r="D7" s="8"/>
    </row>
    <row r="8" spans="1:7" x14ac:dyDescent="0.3">
      <c r="A8" s="10" t="s">
        <v>10</v>
      </c>
      <c r="B8" s="34" t="s">
        <v>101</v>
      </c>
      <c r="C8" s="26">
        <v>832.17</v>
      </c>
      <c r="D8" s="11"/>
      <c r="G8" s="28"/>
    </row>
    <row r="9" spans="1:7" x14ac:dyDescent="0.3">
      <c r="A9" s="10" t="s">
        <v>12</v>
      </c>
      <c r="B9" s="14" t="s">
        <v>13</v>
      </c>
      <c r="C9" s="26">
        <v>5279.65</v>
      </c>
      <c r="D9" s="11"/>
      <c r="G9" s="28"/>
    </row>
    <row r="10" spans="1:7" x14ac:dyDescent="0.3">
      <c r="A10" s="10" t="s">
        <v>14</v>
      </c>
      <c r="B10" s="14" t="s">
        <v>15</v>
      </c>
      <c r="C10" s="26">
        <v>1500</v>
      </c>
      <c r="D10" s="11"/>
      <c r="G10" s="2"/>
    </row>
    <row r="11" spans="1:7" x14ac:dyDescent="0.3">
      <c r="A11" s="10" t="s">
        <v>16</v>
      </c>
      <c r="B11" s="14" t="s">
        <v>17</v>
      </c>
      <c r="C11" s="26">
        <v>409.16</v>
      </c>
      <c r="D11" s="11"/>
    </row>
    <row r="12" spans="1:7" x14ac:dyDescent="0.3">
      <c r="A12" s="10" t="s">
        <v>18</v>
      </c>
      <c r="B12" s="14" t="s">
        <v>95</v>
      </c>
      <c r="C12" s="26">
        <v>3412.41</v>
      </c>
      <c r="D12" s="11"/>
      <c r="G12" s="28"/>
    </row>
    <row r="13" spans="1:7" x14ac:dyDescent="0.3">
      <c r="A13" s="10" t="s">
        <v>19</v>
      </c>
      <c r="B13" s="14" t="s">
        <v>20</v>
      </c>
      <c r="C13" s="26">
        <v>604</v>
      </c>
      <c r="D13" s="11"/>
    </row>
    <row r="14" spans="1:7" x14ac:dyDescent="0.3">
      <c r="A14" s="10" t="s">
        <v>21</v>
      </c>
      <c r="B14" s="14" t="s">
        <v>100</v>
      </c>
      <c r="C14" s="42">
        <v>61061.599999999999</v>
      </c>
      <c r="D14" s="11"/>
      <c r="F14" s="28"/>
    </row>
    <row r="15" spans="1:7" x14ac:dyDescent="0.3">
      <c r="A15" s="10" t="s">
        <v>22</v>
      </c>
      <c r="B15" s="34" t="s">
        <v>103</v>
      </c>
      <c r="C15" s="42">
        <v>359698.5</v>
      </c>
      <c r="D15" s="11"/>
    </row>
    <row r="16" spans="1:7" x14ac:dyDescent="0.3">
      <c r="A16" s="30" t="s">
        <v>24</v>
      </c>
      <c r="B16" s="34" t="s">
        <v>113</v>
      </c>
      <c r="C16" s="42">
        <v>421902</v>
      </c>
      <c r="D16" s="14"/>
      <c r="F16" s="28"/>
    </row>
    <row r="17" spans="1:10" x14ac:dyDescent="0.3">
      <c r="A17" s="30" t="s">
        <v>25</v>
      </c>
      <c r="B17" s="34" t="s">
        <v>27</v>
      </c>
      <c r="C17" s="26">
        <v>624.67999999999995</v>
      </c>
      <c r="D17" s="11"/>
    </row>
    <row r="18" spans="1:10" hidden="1" x14ac:dyDescent="0.3">
      <c r="A18" s="30" t="s">
        <v>25</v>
      </c>
      <c r="B18" s="14" t="s">
        <v>26</v>
      </c>
      <c r="C18" s="26"/>
      <c r="D18" s="11"/>
    </row>
    <row r="19" spans="1:10" hidden="1" x14ac:dyDescent="0.3">
      <c r="A19" s="30" t="s">
        <v>25</v>
      </c>
      <c r="B19" s="14" t="s">
        <v>26</v>
      </c>
      <c r="C19" s="26"/>
      <c r="D19" s="11"/>
    </row>
    <row r="20" spans="1:10" x14ac:dyDescent="0.3">
      <c r="A20" s="30" t="s">
        <v>30</v>
      </c>
      <c r="B20" s="34" t="s">
        <v>114</v>
      </c>
      <c r="C20" s="26">
        <v>14888.67</v>
      </c>
      <c r="D20" s="11"/>
    </row>
    <row r="21" spans="1:10" x14ac:dyDescent="0.3">
      <c r="A21" s="30" t="s">
        <v>32</v>
      </c>
      <c r="B21" s="14" t="s">
        <v>31</v>
      </c>
      <c r="C21" s="26">
        <v>6929.95</v>
      </c>
      <c r="D21" s="11"/>
    </row>
    <row r="22" spans="1:10" x14ac:dyDescent="0.3">
      <c r="A22" s="30" t="s">
        <v>93</v>
      </c>
      <c r="B22" s="34" t="s">
        <v>110</v>
      </c>
      <c r="C22" s="26">
        <v>48000</v>
      </c>
      <c r="D22" s="11"/>
    </row>
    <row r="23" spans="1:10" x14ac:dyDescent="0.3">
      <c r="A23" s="30" t="s">
        <v>94</v>
      </c>
      <c r="B23" s="34" t="s">
        <v>112</v>
      </c>
      <c r="C23" s="26">
        <v>48000</v>
      </c>
      <c r="D23" s="11"/>
    </row>
    <row r="24" spans="1:10" x14ac:dyDescent="0.3">
      <c r="A24" s="33" t="s">
        <v>98</v>
      </c>
      <c r="B24" s="34" t="s">
        <v>33</v>
      </c>
      <c r="C24" s="26">
        <v>0</v>
      </c>
      <c r="D24" s="11"/>
    </row>
    <row r="25" spans="1:10" x14ac:dyDescent="0.3">
      <c r="A25" s="30" t="s">
        <v>99</v>
      </c>
      <c r="B25" s="29" t="s">
        <v>106</v>
      </c>
      <c r="C25" s="26">
        <v>0</v>
      </c>
      <c r="D25" s="11"/>
    </row>
    <row r="26" spans="1:10" x14ac:dyDescent="0.3">
      <c r="A26" s="7" t="s">
        <v>34</v>
      </c>
      <c r="B26" s="8" t="s">
        <v>35</v>
      </c>
      <c r="C26" s="9">
        <f>C27+C28</f>
        <v>0</v>
      </c>
      <c r="D26" s="8"/>
      <c r="G26" s="35"/>
      <c r="J26" s="28"/>
    </row>
    <row r="27" spans="1:10" x14ac:dyDescent="0.3">
      <c r="A27" s="10" t="s">
        <v>36</v>
      </c>
      <c r="B27" s="11" t="s">
        <v>37</v>
      </c>
      <c r="C27" s="15"/>
      <c r="D27" s="11"/>
    </row>
    <row r="28" spans="1:10" x14ac:dyDescent="0.3">
      <c r="A28" s="10" t="s">
        <v>38</v>
      </c>
      <c r="B28" s="11" t="s">
        <v>39</v>
      </c>
      <c r="C28" s="15"/>
      <c r="D28" s="11">
        <v>3620</v>
      </c>
    </row>
    <row r="29" spans="1:10" x14ac:dyDescent="0.3">
      <c r="A29" s="7" t="s">
        <v>40</v>
      </c>
      <c r="B29" s="8" t="s">
        <v>91</v>
      </c>
      <c r="C29" s="9">
        <f>C30+C31</f>
        <v>0</v>
      </c>
      <c r="D29" s="8"/>
    </row>
    <row r="30" spans="1:10" x14ac:dyDescent="0.3">
      <c r="A30" s="10" t="s">
        <v>41</v>
      </c>
      <c r="B30" s="11" t="s">
        <v>42</v>
      </c>
      <c r="C30" s="15">
        <v>0</v>
      </c>
      <c r="D30" s="11"/>
    </row>
    <row r="31" spans="1:10" x14ac:dyDescent="0.3">
      <c r="A31" s="10" t="s">
        <v>43</v>
      </c>
      <c r="B31" s="11" t="s">
        <v>44</v>
      </c>
      <c r="C31" s="12">
        <v>0</v>
      </c>
      <c r="D31" s="11"/>
    </row>
    <row r="32" spans="1:10" x14ac:dyDescent="0.3">
      <c r="A32" s="7" t="s">
        <v>45</v>
      </c>
      <c r="B32" s="8" t="s">
        <v>46</v>
      </c>
      <c r="C32" s="9">
        <f>C33+C34+C35+C36+C37</f>
        <v>24000</v>
      </c>
      <c r="D32" s="8"/>
    </row>
    <row r="33" spans="1:4" x14ac:dyDescent="0.3">
      <c r="A33" s="10" t="s">
        <v>47</v>
      </c>
      <c r="B33" s="11" t="s">
        <v>11</v>
      </c>
      <c r="C33" s="12">
        <v>0</v>
      </c>
      <c r="D33" s="11"/>
    </row>
    <row r="34" spans="1:4" x14ac:dyDescent="0.3">
      <c r="A34" s="10" t="s">
        <v>48</v>
      </c>
      <c r="B34" s="11" t="s">
        <v>49</v>
      </c>
      <c r="C34" s="12">
        <v>0</v>
      </c>
      <c r="D34" s="11"/>
    </row>
    <row r="35" spans="1:4" x14ac:dyDescent="0.3">
      <c r="A35" s="10" t="s">
        <v>50</v>
      </c>
      <c r="B35" s="11" t="s">
        <v>51</v>
      </c>
      <c r="C35" s="12">
        <v>0</v>
      </c>
      <c r="D35" s="11"/>
    </row>
    <row r="36" spans="1:4" x14ac:dyDescent="0.3">
      <c r="A36" s="30" t="s">
        <v>52</v>
      </c>
      <c r="B36" s="29" t="s">
        <v>97</v>
      </c>
      <c r="C36" s="15">
        <v>24000</v>
      </c>
      <c r="D36" s="11"/>
    </row>
    <row r="37" spans="1:4" x14ac:dyDescent="0.3">
      <c r="A37" s="30" t="s">
        <v>53</v>
      </c>
      <c r="B37" s="11" t="s">
        <v>54</v>
      </c>
      <c r="C37" s="12">
        <v>0</v>
      </c>
      <c r="D37" s="11"/>
    </row>
    <row r="38" spans="1:4" x14ac:dyDescent="0.3">
      <c r="A38" s="7" t="s">
        <v>55</v>
      </c>
      <c r="B38" s="8" t="s">
        <v>56</v>
      </c>
      <c r="C38" s="9">
        <f>C39+C40+C41</f>
        <v>0</v>
      </c>
      <c r="D38" s="8"/>
    </row>
    <row r="39" spans="1:4" x14ac:dyDescent="0.3">
      <c r="A39" s="10" t="s">
        <v>57</v>
      </c>
      <c r="B39" s="29" t="s">
        <v>92</v>
      </c>
      <c r="C39" s="15">
        <v>0</v>
      </c>
      <c r="D39" s="11"/>
    </row>
    <row r="40" spans="1:4" x14ac:dyDescent="0.3">
      <c r="A40" s="10" t="s">
        <v>58</v>
      </c>
      <c r="B40" s="11" t="s">
        <v>92</v>
      </c>
      <c r="C40" s="15">
        <v>0</v>
      </c>
      <c r="D40" s="11"/>
    </row>
    <row r="41" spans="1:4" x14ac:dyDescent="0.3">
      <c r="A41" s="10" t="s">
        <v>59</v>
      </c>
      <c r="B41" s="11" t="s">
        <v>92</v>
      </c>
      <c r="C41" s="15">
        <v>0</v>
      </c>
      <c r="D41" s="11"/>
    </row>
    <row r="42" spans="1:4" x14ac:dyDescent="0.3">
      <c r="A42" s="16" t="s">
        <v>60</v>
      </c>
      <c r="B42" s="8" t="s">
        <v>61</v>
      </c>
      <c r="C42" s="9">
        <f>C43+C44+C45+C46</f>
        <v>149966.72</v>
      </c>
      <c r="D42" s="8"/>
    </row>
    <row r="43" spans="1:4" x14ac:dyDescent="0.3">
      <c r="A43" s="17" t="s">
        <v>62</v>
      </c>
      <c r="B43" s="29" t="s">
        <v>119</v>
      </c>
      <c r="C43" s="15">
        <v>30000</v>
      </c>
      <c r="D43" s="11"/>
    </row>
    <row r="44" spans="1:4" x14ac:dyDescent="0.3">
      <c r="A44" s="36" t="s">
        <v>64</v>
      </c>
      <c r="B44" s="29" t="s">
        <v>120</v>
      </c>
      <c r="C44" s="15">
        <v>45155.53</v>
      </c>
      <c r="D44" s="11"/>
    </row>
    <row r="45" spans="1:4" x14ac:dyDescent="0.3">
      <c r="A45" s="36" t="s">
        <v>108</v>
      </c>
      <c r="B45" s="29" t="s">
        <v>63</v>
      </c>
      <c r="C45" s="15">
        <v>19391.689999999999</v>
      </c>
      <c r="D45" s="11"/>
    </row>
    <row r="46" spans="1:4" x14ac:dyDescent="0.3">
      <c r="A46" s="36" t="s">
        <v>109</v>
      </c>
      <c r="B46" s="29" t="s">
        <v>104</v>
      </c>
      <c r="C46" s="12">
        <v>55419.5</v>
      </c>
      <c r="D46" s="11"/>
    </row>
    <row r="47" spans="1:4" x14ac:dyDescent="0.3">
      <c r="A47" s="18" t="s">
        <v>66</v>
      </c>
      <c r="B47" s="19" t="s">
        <v>67</v>
      </c>
      <c r="C47" s="5"/>
      <c r="D47" s="20">
        <f>D48+D53</f>
        <v>56768</v>
      </c>
    </row>
    <row r="48" spans="1:4" x14ac:dyDescent="0.3">
      <c r="A48" s="21" t="s">
        <v>68</v>
      </c>
      <c r="B48" s="22" t="s">
        <v>69</v>
      </c>
      <c r="C48" s="9"/>
      <c r="D48" s="23">
        <f>D49+D50+D51+D52</f>
        <v>32171</v>
      </c>
    </row>
    <row r="49" spans="1:4" x14ac:dyDescent="0.3">
      <c r="A49" s="30" t="s">
        <v>125</v>
      </c>
      <c r="B49" s="11" t="s">
        <v>63</v>
      </c>
      <c r="C49" s="12"/>
      <c r="D49" s="24">
        <v>5782</v>
      </c>
    </row>
    <row r="50" spans="1:4" x14ac:dyDescent="0.3">
      <c r="A50" s="30" t="s">
        <v>70</v>
      </c>
      <c r="B50" s="11" t="s">
        <v>72</v>
      </c>
      <c r="C50" s="12"/>
      <c r="D50" s="24">
        <v>15478</v>
      </c>
    </row>
    <row r="51" spans="1:4" x14ac:dyDescent="0.3">
      <c r="A51" s="30" t="s">
        <v>71</v>
      </c>
      <c r="B51" s="11" t="s">
        <v>74</v>
      </c>
      <c r="C51" s="12"/>
      <c r="D51" s="24">
        <v>8213</v>
      </c>
    </row>
    <row r="52" spans="1:4" x14ac:dyDescent="0.3">
      <c r="A52" s="30" t="s">
        <v>73</v>
      </c>
      <c r="B52" s="11" t="s">
        <v>75</v>
      </c>
      <c r="C52" s="12"/>
      <c r="D52" s="24">
        <v>2698</v>
      </c>
    </row>
    <row r="53" spans="1:4" x14ac:dyDescent="0.3">
      <c r="A53" s="7" t="s">
        <v>76</v>
      </c>
      <c r="B53" s="8" t="s">
        <v>77</v>
      </c>
      <c r="C53" s="9"/>
      <c r="D53" s="23">
        <f>D54+D55+D56+D57+D58+D59+D60+D61</f>
        <v>24597</v>
      </c>
    </row>
    <row r="54" spans="1:4" x14ac:dyDescent="0.3">
      <c r="A54" s="10" t="s">
        <v>78</v>
      </c>
      <c r="B54" s="11" t="s">
        <v>79</v>
      </c>
      <c r="C54" s="12"/>
      <c r="D54" s="24">
        <v>1895</v>
      </c>
    </row>
    <row r="55" spans="1:4" x14ac:dyDescent="0.3">
      <c r="A55" s="10" t="s">
        <v>80</v>
      </c>
      <c r="B55" s="11" t="s">
        <v>81</v>
      </c>
      <c r="C55" s="12"/>
      <c r="D55" s="24">
        <v>289</v>
      </c>
    </row>
    <row r="56" spans="1:4" x14ac:dyDescent="0.3">
      <c r="A56" s="10" t="s">
        <v>82</v>
      </c>
      <c r="B56" s="11" t="s">
        <v>83</v>
      </c>
      <c r="C56" s="12"/>
      <c r="D56" s="24">
        <v>0</v>
      </c>
    </row>
    <row r="57" spans="1:4" x14ac:dyDescent="0.3">
      <c r="A57" s="10" t="s">
        <v>84</v>
      </c>
      <c r="B57" s="11" t="s">
        <v>85</v>
      </c>
      <c r="C57" s="12"/>
      <c r="D57" s="24">
        <v>625</v>
      </c>
    </row>
    <row r="58" spans="1:4" x14ac:dyDescent="0.3">
      <c r="A58" s="13" t="s">
        <v>86</v>
      </c>
      <c r="B58" s="14" t="s">
        <v>87</v>
      </c>
      <c r="C58" s="12"/>
      <c r="D58" s="24">
        <v>17256</v>
      </c>
    </row>
    <row r="59" spans="1:4" x14ac:dyDescent="0.3">
      <c r="A59" s="13" t="s">
        <v>88</v>
      </c>
      <c r="B59" s="11" t="s">
        <v>81</v>
      </c>
      <c r="C59" s="12"/>
      <c r="D59" s="24">
        <v>1956</v>
      </c>
    </row>
    <row r="60" spans="1:4" x14ac:dyDescent="0.3">
      <c r="A60" s="13" t="s">
        <v>89</v>
      </c>
      <c r="B60" s="11" t="s">
        <v>83</v>
      </c>
      <c r="C60" s="12"/>
      <c r="D60" s="24">
        <v>2576</v>
      </c>
    </row>
    <row r="61" spans="1:4" x14ac:dyDescent="0.3">
      <c r="A61" s="13" t="s">
        <v>90</v>
      </c>
      <c r="B61" s="11" t="s">
        <v>85</v>
      </c>
      <c r="C61" s="12"/>
      <c r="D61" s="24">
        <v>0</v>
      </c>
    </row>
    <row r="65" spans="2:2" x14ac:dyDescent="0.3">
      <c r="B65" s="1" t="s">
        <v>126</v>
      </c>
    </row>
    <row r="66" spans="2:2" x14ac:dyDescent="0.3">
      <c r="B66" s="1" t="s">
        <v>127</v>
      </c>
    </row>
  </sheetData>
  <mergeCells count="3"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72"/>
  <sheetViews>
    <sheetView tabSelected="1" workbookViewId="0">
      <selection activeCell="B72" sqref="B72"/>
    </sheetView>
  </sheetViews>
  <sheetFormatPr defaultColWidth="9" defaultRowHeight="14.4" x14ac:dyDescent="0.3"/>
  <cols>
    <col min="1" max="1" width="10.44140625" style="25" customWidth="1"/>
    <col min="2" max="2" width="68.44140625" style="1" customWidth="1"/>
    <col min="3" max="3" width="10.33203125" style="1" customWidth="1"/>
    <col min="4" max="4" width="14.33203125" style="1" customWidth="1"/>
    <col min="5" max="5" width="9" style="1"/>
    <col min="6" max="6" width="9.44140625" style="1" customWidth="1"/>
    <col min="7" max="7" width="14.21875" style="1" customWidth="1"/>
    <col min="8" max="252" width="10" style="1" customWidth="1"/>
    <col min="253" max="16384" width="9" style="1"/>
  </cols>
  <sheetData>
    <row r="2" spans="1:8" x14ac:dyDescent="0.3">
      <c r="A2" s="39" t="s">
        <v>0</v>
      </c>
      <c r="B2" s="39"/>
      <c r="C2" s="39"/>
      <c r="D2" s="39"/>
    </row>
    <row r="3" spans="1:8" x14ac:dyDescent="0.3">
      <c r="A3" s="41" t="s">
        <v>115</v>
      </c>
      <c r="B3" s="39"/>
      <c r="C3" s="39"/>
      <c r="D3" s="39"/>
    </row>
    <row r="4" spans="1:8" ht="15.6" x14ac:dyDescent="0.3">
      <c r="A4" s="40" t="s">
        <v>1</v>
      </c>
      <c r="B4" s="40"/>
      <c r="C4" s="40"/>
      <c r="D4" s="40"/>
    </row>
    <row r="5" spans="1:8" x14ac:dyDescent="0.3">
      <c r="A5" s="27" t="s">
        <v>2</v>
      </c>
      <c r="B5" s="27" t="s">
        <v>3</v>
      </c>
      <c r="C5" s="27" t="s">
        <v>4</v>
      </c>
      <c r="D5" s="27" t="s">
        <v>5</v>
      </c>
    </row>
    <row r="6" spans="1:8" x14ac:dyDescent="0.3">
      <c r="A6" s="3" t="s">
        <v>6</v>
      </c>
      <c r="B6" s="4" t="s">
        <v>7</v>
      </c>
      <c r="C6" s="5">
        <f>C7+C29+C32+C35+C41+C45</f>
        <v>2001969.6800000002</v>
      </c>
      <c r="D6" s="6"/>
    </row>
    <row r="7" spans="1:8" x14ac:dyDescent="0.3">
      <c r="A7" s="7" t="s">
        <v>8</v>
      </c>
      <c r="B7" s="8" t="s">
        <v>9</v>
      </c>
      <c r="C7" s="9">
        <f>C8+C9+C10+C11+C12+C13+C16+C17+C19+C24+C25+C27+C28+C14+C15+C22+C26+C23</f>
        <v>1609612.08</v>
      </c>
      <c r="D7" s="8"/>
      <c r="H7" s="31"/>
    </row>
    <row r="8" spans="1:8" x14ac:dyDescent="0.3">
      <c r="A8" s="10" t="s">
        <v>10</v>
      </c>
      <c r="B8" s="34" t="s">
        <v>101</v>
      </c>
      <c r="C8" s="26">
        <v>2617.75</v>
      </c>
      <c r="D8" s="11"/>
      <c r="F8" s="28"/>
    </row>
    <row r="9" spans="1:8" x14ac:dyDescent="0.3">
      <c r="A9" s="10" t="s">
        <v>12</v>
      </c>
      <c r="B9" s="14" t="s">
        <v>13</v>
      </c>
      <c r="C9" s="26">
        <v>12537.04</v>
      </c>
      <c r="D9" s="11"/>
    </row>
    <row r="10" spans="1:8" x14ac:dyDescent="0.3">
      <c r="A10" s="10" t="s">
        <v>14</v>
      </c>
      <c r="B10" s="14" t="s">
        <v>15</v>
      </c>
      <c r="C10" s="26">
        <v>6000</v>
      </c>
      <c r="D10" s="11"/>
      <c r="F10" s="2"/>
      <c r="G10" s="28"/>
    </row>
    <row r="11" spans="1:8" x14ac:dyDescent="0.3">
      <c r="A11" s="10" t="s">
        <v>16</v>
      </c>
      <c r="B11" s="14" t="s">
        <v>17</v>
      </c>
      <c r="C11" s="26">
        <v>809.65</v>
      </c>
      <c r="D11" s="11"/>
    </row>
    <row r="12" spans="1:8" x14ac:dyDescent="0.3">
      <c r="A12" s="10" t="s">
        <v>18</v>
      </c>
      <c r="B12" s="14" t="s">
        <v>95</v>
      </c>
      <c r="C12" s="26">
        <v>13625.31</v>
      </c>
      <c r="D12" s="11"/>
    </row>
    <row r="13" spans="1:8" x14ac:dyDescent="0.3">
      <c r="A13" s="10" t="s">
        <v>19</v>
      </c>
      <c r="B13" s="14" t="s">
        <v>20</v>
      </c>
      <c r="C13" s="26">
        <v>10620</v>
      </c>
      <c r="D13" s="11"/>
    </row>
    <row r="14" spans="1:8" x14ac:dyDescent="0.3">
      <c r="A14" s="30" t="s">
        <v>21</v>
      </c>
      <c r="B14" s="14" t="s">
        <v>100</v>
      </c>
      <c r="C14" s="42">
        <v>325865.2</v>
      </c>
      <c r="D14" s="11"/>
    </row>
    <row r="15" spans="1:8" x14ac:dyDescent="0.3">
      <c r="A15" s="30" t="s">
        <v>22</v>
      </c>
      <c r="B15" s="34" t="s">
        <v>103</v>
      </c>
      <c r="C15" s="42">
        <v>479598</v>
      </c>
      <c r="D15" s="11"/>
      <c r="G15" s="28"/>
    </row>
    <row r="16" spans="1:8" x14ac:dyDescent="0.3">
      <c r="A16" s="30" t="s">
        <v>24</v>
      </c>
      <c r="B16" s="34" t="s">
        <v>113</v>
      </c>
      <c r="C16" s="42">
        <v>421902</v>
      </c>
      <c r="D16" s="11"/>
    </row>
    <row r="17" spans="1:7" x14ac:dyDescent="0.3">
      <c r="A17" s="30" t="s">
        <v>25</v>
      </c>
      <c r="B17" s="14" t="s">
        <v>23</v>
      </c>
      <c r="C17" s="26">
        <v>483.8</v>
      </c>
      <c r="D17" s="11"/>
    </row>
    <row r="18" spans="1:7" hidden="1" x14ac:dyDescent="0.3">
      <c r="A18" s="13" t="s">
        <v>25</v>
      </c>
      <c r="B18" s="14" t="s">
        <v>26</v>
      </c>
      <c r="C18" s="26"/>
      <c r="D18" s="14"/>
    </row>
    <row r="19" spans="1:7" x14ac:dyDescent="0.3">
      <c r="A19" s="30" t="s">
        <v>30</v>
      </c>
      <c r="B19" s="14" t="s">
        <v>27</v>
      </c>
      <c r="C19" s="26">
        <v>2760.58</v>
      </c>
      <c r="D19" s="11"/>
      <c r="G19" s="28"/>
    </row>
    <row r="20" spans="1:7" hidden="1" x14ac:dyDescent="0.3">
      <c r="A20" s="30" t="s">
        <v>30</v>
      </c>
      <c r="B20" s="14" t="s">
        <v>28</v>
      </c>
      <c r="C20" s="26"/>
      <c r="D20" s="11"/>
    </row>
    <row r="21" spans="1:7" hidden="1" x14ac:dyDescent="0.3">
      <c r="A21" s="30" t="s">
        <v>30</v>
      </c>
      <c r="B21" s="14" t="s">
        <v>29</v>
      </c>
      <c r="C21" s="26"/>
      <c r="D21" s="11"/>
    </row>
    <row r="22" spans="1:7" x14ac:dyDescent="0.3">
      <c r="A22" s="30" t="s">
        <v>32</v>
      </c>
      <c r="B22" s="34" t="s">
        <v>114</v>
      </c>
      <c r="C22" s="26">
        <v>14888.67</v>
      </c>
      <c r="D22" s="11"/>
    </row>
    <row r="23" spans="1:7" x14ac:dyDescent="0.3">
      <c r="A23" s="30" t="s">
        <v>93</v>
      </c>
      <c r="B23" s="34" t="s">
        <v>96</v>
      </c>
      <c r="C23" s="26">
        <v>4500</v>
      </c>
      <c r="D23" s="11"/>
    </row>
    <row r="24" spans="1:7" x14ac:dyDescent="0.3">
      <c r="A24" s="30" t="s">
        <v>94</v>
      </c>
      <c r="B24" s="14" t="s">
        <v>31</v>
      </c>
      <c r="C24" s="26">
        <v>15871.7</v>
      </c>
      <c r="D24" s="11"/>
    </row>
    <row r="25" spans="1:7" x14ac:dyDescent="0.3">
      <c r="A25" s="30" t="s">
        <v>98</v>
      </c>
      <c r="B25" s="34" t="s">
        <v>110</v>
      </c>
      <c r="C25" s="26">
        <v>56000</v>
      </c>
      <c r="D25" s="11"/>
    </row>
    <row r="26" spans="1:7" x14ac:dyDescent="0.3">
      <c r="A26" s="30" t="s">
        <v>99</v>
      </c>
      <c r="B26" s="34" t="s">
        <v>112</v>
      </c>
      <c r="C26" s="26">
        <v>48000</v>
      </c>
      <c r="D26" s="11"/>
    </row>
    <row r="27" spans="1:7" x14ac:dyDescent="0.3">
      <c r="A27" s="30" t="s">
        <v>116</v>
      </c>
      <c r="B27" s="34" t="s">
        <v>33</v>
      </c>
      <c r="C27" s="15">
        <v>1732.38</v>
      </c>
      <c r="D27" s="11"/>
    </row>
    <row r="28" spans="1:7" ht="28.8" x14ac:dyDescent="0.3">
      <c r="A28" s="33" t="s">
        <v>117</v>
      </c>
      <c r="B28" s="37" t="s">
        <v>102</v>
      </c>
      <c r="C28" s="15">
        <v>191800</v>
      </c>
      <c r="D28" s="11"/>
    </row>
    <row r="29" spans="1:7" x14ac:dyDescent="0.3">
      <c r="A29" s="7" t="s">
        <v>34</v>
      </c>
      <c r="B29" s="8" t="s">
        <v>35</v>
      </c>
      <c r="C29" s="9">
        <f>C30+C31</f>
        <v>0</v>
      </c>
      <c r="D29" s="8"/>
    </row>
    <row r="30" spans="1:7" x14ac:dyDescent="0.3">
      <c r="A30" s="10" t="s">
        <v>36</v>
      </c>
      <c r="B30" s="11" t="s">
        <v>37</v>
      </c>
      <c r="C30" s="15">
        <v>0</v>
      </c>
      <c r="D30" s="11"/>
    </row>
    <row r="31" spans="1:7" x14ac:dyDescent="0.3">
      <c r="A31" s="10" t="s">
        <v>38</v>
      </c>
      <c r="B31" s="11" t="s">
        <v>39</v>
      </c>
      <c r="C31" s="15">
        <v>0</v>
      </c>
      <c r="D31" s="11"/>
    </row>
    <row r="32" spans="1:7" x14ac:dyDescent="0.3">
      <c r="A32" s="7" t="s">
        <v>40</v>
      </c>
      <c r="B32" s="8" t="s">
        <v>91</v>
      </c>
      <c r="C32" s="9">
        <f>C33+C34</f>
        <v>0</v>
      </c>
      <c r="D32" s="8"/>
    </row>
    <row r="33" spans="1:4" x14ac:dyDescent="0.3">
      <c r="A33" s="10" t="s">
        <v>41</v>
      </c>
      <c r="B33" s="29" t="s">
        <v>42</v>
      </c>
      <c r="C33" s="15">
        <v>0</v>
      </c>
      <c r="D33" s="11"/>
    </row>
    <row r="34" spans="1:4" x14ac:dyDescent="0.3">
      <c r="A34" s="10" t="s">
        <v>43</v>
      </c>
      <c r="B34" s="11" t="s">
        <v>44</v>
      </c>
      <c r="C34" s="12">
        <v>0</v>
      </c>
      <c r="D34" s="11"/>
    </row>
    <row r="35" spans="1:4" x14ac:dyDescent="0.3">
      <c r="A35" s="7" t="s">
        <v>45</v>
      </c>
      <c r="B35" s="8" t="s">
        <v>46</v>
      </c>
      <c r="C35" s="9">
        <f>C36+C37+C38+C39+C40</f>
        <v>120000</v>
      </c>
      <c r="D35" s="8"/>
    </row>
    <row r="36" spans="1:4" x14ac:dyDescent="0.3">
      <c r="A36" s="10" t="s">
        <v>47</v>
      </c>
      <c r="B36" s="11" t="s">
        <v>11</v>
      </c>
      <c r="C36" s="12">
        <v>0</v>
      </c>
      <c r="D36" s="11"/>
    </row>
    <row r="37" spans="1:4" x14ac:dyDescent="0.3">
      <c r="A37" s="10" t="s">
        <v>48</v>
      </c>
      <c r="B37" s="11" t="s">
        <v>49</v>
      </c>
      <c r="C37" s="12">
        <v>0</v>
      </c>
      <c r="D37" s="11"/>
    </row>
    <row r="38" spans="1:4" x14ac:dyDescent="0.3">
      <c r="A38" s="10" t="s">
        <v>50</v>
      </c>
      <c r="B38" s="11" t="s">
        <v>51</v>
      </c>
      <c r="C38" s="12">
        <v>0</v>
      </c>
      <c r="D38" s="11"/>
    </row>
    <row r="39" spans="1:4" x14ac:dyDescent="0.3">
      <c r="A39" s="10" t="s">
        <v>52</v>
      </c>
      <c r="B39" s="29" t="s">
        <v>97</v>
      </c>
      <c r="C39" s="15">
        <v>120000</v>
      </c>
      <c r="D39" s="11"/>
    </row>
    <row r="40" spans="1:4" x14ac:dyDescent="0.3">
      <c r="A40" s="10" t="s">
        <v>53</v>
      </c>
      <c r="B40" s="11" t="s">
        <v>54</v>
      </c>
      <c r="C40" s="12">
        <v>0</v>
      </c>
      <c r="D40" s="11"/>
    </row>
    <row r="41" spans="1:4" x14ac:dyDescent="0.3">
      <c r="A41" s="7" t="s">
        <v>55</v>
      </c>
      <c r="B41" s="8" t="s">
        <v>56</v>
      </c>
      <c r="C41" s="9">
        <f>C42+C43+C44</f>
        <v>0</v>
      </c>
      <c r="D41" s="8"/>
    </row>
    <row r="42" spans="1:4" x14ac:dyDescent="0.3">
      <c r="A42" s="10" t="s">
        <v>57</v>
      </c>
      <c r="B42" s="29" t="s">
        <v>92</v>
      </c>
      <c r="C42" s="15"/>
      <c r="D42" s="11"/>
    </row>
    <row r="43" spans="1:4" x14ac:dyDescent="0.3">
      <c r="A43" s="10" t="s">
        <v>58</v>
      </c>
      <c r="B43" s="29" t="s">
        <v>92</v>
      </c>
      <c r="C43" s="15"/>
      <c r="D43" s="11"/>
    </row>
    <row r="44" spans="1:4" x14ac:dyDescent="0.3">
      <c r="A44" s="10" t="s">
        <v>59</v>
      </c>
      <c r="B44" s="29" t="s">
        <v>92</v>
      </c>
      <c r="C44" s="15"/>
      <c r="D44" s="11"/>
    </row>
    <row r="45" spans="1:4" x14ac:dyDescent="0.3">
      <c r="A45" s="16" t="s">
        <v>60</v>
      </c>
      <c r="B45" s="8" t="s">
        <v>61</v>
      </c>
      <c r="C45" s="9">
        <f>C46+C47+C48+C49+C50+C51+C52</f>
        <v>272357.59999999998</v>
      </c>
      <c r="D45" s="8"/>
    </row>
    <row r="46" spans="1:4" x14ac:dyDescent="0.3">
      <c r="A46" s="17" t="s">
        <v>62</v>
      </c>
      <c r="B46" s="29" t="s">
        <v>118</v>
      </c>
      <c r="C46" s="15">
        <v>32291.279999999999</v>
      </c>
      <c r="D46" s="11"/>
    </row>
    <row r="47" spans="1:4" x14ac:dyDescent="0.3">
      <c r="A47" s="36" t="s">
        <v>64</v>
      </c>
      <c r="B47" s="29" t="s">
        <v>105</v>
      </c>
      <c r="C47" s="15">
        <v>13999.06</v>
      </c>
      <c r="D47" s="11"/>
    </row>
    <row r="48" spans="1:4" x14ac:dyDescent="0.3">
      <c r="A48" s="36" t="s">
        <v>108</v>
      </c>
      <c r="B48" s="29" t="s">
        <v>107</v>
      </c>
      <c r="C48" s="15">
        <v>60102.76</v>
      </c>
      <c r="D48" s="11"/>
    </row>
    <row r="49" spans="1:4" x14ac:dyDescent="0.3">
      <c r="A49" s="36" t="s">
        <v>109</v>
      </c>
      <c r="B49" s="29" t="s">
        <v>65</v>
      </c>
      <c r="C49" s="15">
        <v>350</v>
      </c>
      <c r="D49" s="11"/>
    </row>
    <row r="50" spans="1:4" x14ac:dyDescent="0.3">
      <c r="A50" s="36" t="s">
        <v>121</v>
      </c>
      <c r="B50" s="29" t="s">
        <v>122</v>
      </c>
      <c r="C50" s="15">
        <v>40000</v>
      </c>
      <c r="D50" s="11"/>
    </row>
    <row r="51" spans="1:4" ht="28.8" x14ac:dyDescent="0.3">
      <c r="A51" s="38" t="s">
        <v>123</v>
      </c>
      <c r="B51" s="32" t="s">
        <v>102</v>
      </c>
      <c r="C51" s="15">
        <v>69731</v>
      </c>
      <c r="D51" s="11"/>
    </row>
    <row r="52" spans="1:4" x14ac:dyDescent="0.3">
      <c r="A52" s="36" t="s">
        <v>124</v>
      </c>
      <c r="B52" s="29" t="s">
        <v>104</v>
      </c>
      <c r="C52" s="15">
        <v>55883.5</v>
      </c>
      <c r="D52" s="11"/>
    </row>
    <row r="53" spans="1:4" x14ac:dyDescent="0.3">
      <c r="A53" s="18" t="s">
        <v>66</v>
      </c>
      <c r="B53" s="19" t="s">
        <v>67</v>
      </c>
      <c r="C53" s="5"/>
      <c r="D53" s="20">
        <f>D54+D59</f>
        <v>138567</v>
      </c>
    </row>
    <row r="54" spans="1:4" x14ac:dyDescent="0.3">
      <c r="A54" s="21" t="s">
        <v>68</v>
      </c>
      <c r="B54" s="22" t="s">
        <v>69</v>
      </c>
      <c r="C54" s="9"/>
      <c r="D54" s="23">
        <f>D55+D56+D57+D58</f>
        <v>92674</v>
      </c>
    </row>
    <row r="55" spans="1:4" x14ac:dyDescent="0.3">
      <c r="A55" s="30" t="s">
        <v>125</v>
      </c>
      <c r="B55" s="11" t="s">
        <v>63</v>
      </c>
      <c r="C55" s="12"/>
      <c r="D55" s="24">
        <v>10954</v>
      </c>
    </row>
    <row r="56" spans="1:4" x14ac:dyDescent="0.3">
      <c r="A56" s="30" t="s">
        <v>70</v>
      </c>
      <c r="B56" s="11" t="s">
        <v>72</v>
      </c>
      <c r="C56" s="12"/>
      <c r="D56" s="24">
        <v>51782</v>
      </c>
    </row>
    <row r="57" spans="1:4" x14ac:dyDescent="0.3">
      <c r="A57" s="30" t="s">
        <v>71</v>
      </c>
      <c r="B57" s="11" t="s">
        <v>74</v>
      </c>
      <c r="C57" s="12"/>
      <c r="D57" s="24">
        <v>19256</v>
      </c>
    </row>
    <row r="58" spans="1:4" x14ac:dyDescent="0.3">
      <c r="A58" s="30" t="s">
        <v>73</v>
      </c>
      <c r="B58" s="11" t="s">
        <v>75</v>
      </c>
      <c r="C58" s="12"/>
      <c r="D58" s="24">
        <v>10682</v>
      </c>
    </row>
    <row r="59" spans="1:4" x14ac:dyDescent="0.3">
      <c r="A59" s="7" t="s">
        <v>76</v>
      </c>
      <c r="B59" s="8" t="s">
        <v>77</v>
      </c>
      <c r="C59" s="9"/>
      <c r="D59" s="23">
        <f>D60+D61+D62+D63+D64+D65+D66+D67</f>
        <v>45893</v>
      </c>
    </row>
    <row r="60" spans="1:4" x14ac:dyDescent="0.3">
      <c r="A60" s="10" t="s">
        <v>78</v>
      </c>
      <c r="B60" s="11" t="s">
        <v>79</v>
      </c>
      <c r="C60" s="12"/>
      <c r="D60" s="24">
        <v>4721</v>
      </c>
    </row>
    <row r="61" spans="1:4" x14ac:dyDescent="0.3">
      <c r="A61" s="10" t="s">
        <v>80</v>
      </c>
      <c r="B61" s="11" t="s">
        <v>81</v>
      </c>
      <c r="C61" s="12"/>
      <c r="D61" s="24">
        <v>1594</v>
      </c>
    </row>
    <row r="62" spans="1:4" x14ac:dyDescent="0.3">
      <c r="A62" s="10" t="s">
        <v>82</v>
      </c>
      <c r="B62" s="11" t="s">
        <v>83</v>
      </c>
      <c r="C62" s="12"/>
      <c r="D62" s="24">
        <v>1951</v>
      </c>
    </row>
    <row r="63" spans="1:4" x14ac:dyDescent="0.3">
      <c r="A63" s="10" t="s">
        <v>84</v>
      </c>
      <c r="B63" s="11" t="s">
        <v>85</v>
      </c>
      <c r="C63" s="12"/>
      <c r="D63" s="24">
        <v>0</v>
      </c>
    </row>
    <row r="64" spans="1:4" x14ac:dyDescent="0.3">
      <c r="A64" s="13" t="s">
        <v>86</v>
      </c>
      <c r="B64" s="14" t="s">
        <v>87</v>
      </c>
      <c r="C64" s="12"/>
      <c r="D64" s="24">
        <v>25364</v>
      </c>
    </row>
    <row r="65" spans="1:4" x14ac:dyDescent="0.3">
      <c r="A65" s="13" t="s">
        <v>88</v>
      </c>
      <c r="B65" s="11" t="s">
        <v>81</v>
      </c>
      <c r="C65" s="12"/>
      <c r="D65" s="24">
        <v>5691</v>
      </c>
    </row>
    <row r="66" spans="1:4" x14ac:dyDescent="0.3">
      <c r="A66" s="13" t="s">
        <v>89</v>
      </c>
      <c r="B66" s="11" t="s">
        <v>83</v>
      </c>
      <c r="C66" s="12"/>
      <c r="D66" s="24">
        <v>6572</v>
      </c>
    </row>
    <row r="67" spans="1:4" x14ac:dyDescent="0.3">
      <c r="A67" s="13" t="s">
        <v>90</v>
      </c>
      <c r="B67" s="11" t="s">
        <v>85</v>
      </c>
      <c r="C67" s="12"/>
      <c r="D67" s="24">
        <v>0</v>
      </c>
    </row>
    <row r="71" spans="1:4" x14ac:dyDescent="0.3">
      <c r="B71" s="1" t="s">
        <v>128</v>
      </c>
    </row>
    <row r="72" spans="1:4" x14ac:dyDescent="0.3">
      <c r="B72" s="31" t="s">
        <v>129</v>
      </c>
    </row>
  </sheetData>
  <mergeCells count="3"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 квартал</vt:lpstr>
      <vt:lpstr>Год 2020 г.</vt:lpstr>
      <vt:lpstr>'4 квартал'!Область_печати</vt:lpstr>
      <vt:lpstr>'Год 2020 г.'!Область_печати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domdl</cp:lastModifiedBy>
  <cp:lastPrinted>2019-03-16T04:42:27Z</cp:lastPrinted>
  <dcterms:created xsi:type="dcterms:W3CDTF">2018-07-16T16:02:47Z</dcterms:created>
  <dcterms:modified xsi:type="dcterms:W3CDTF">2021-05-04T13:23:36Z</dcterms:modified>
</cp:coreProperties>
</file>